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2020.8~)감사실\1.감사사무\1.감사님 업무추진비\3.윤리정보공개 자료\"/>
    </mc:Choice>
  </mc:AlternateContent>
  <bookViews>
    <workbookView xWindow="0" yWindow="0" windowWidth="28800" windowHeight="14055" activeTab="2"/>
  </bookViews>
  <sheets>
    <sheet name="2022년 1월" sheetId="2" r:id="rId1"/>
    <sheet name="2022년 2월" sheetId="3" r:id="rId2"/>
    <sheet name="2022년 3월" sheetId="5" r:id="rId3"/>
  </sheets>
  <definedNames>
    <definedName name="_xlnm.Print_Area" localSheetId="0">'2022년 1월'!$B$2:$J$35</definedName>
    <definedName name="_xlnm.Print_Area" localSheetId="1">'2022년 2월'!$B$2:$J$30</definedName>
    <definedName name="_xlnm.Print_Area" localSheetId="2">'2022년 3월'!$B$2:$J$33</definedName>
  </definedNames>
  <calcPr calcId="162913"/>
</workbook>
</file>

<file path=xl/calcChain.xml><?xml version="1.0" encoding="utf-8"?>
<calcChain xmlns="http://schemas.openxmlformats.org/spreadsheetml/2006/main">
  <c r="I26" i="5" l="1"/>
  <c r="I25" i="5"/>
  <c r="I21" i="5"/>
  <c r="I20" i="5"/>
  <c r="D26" i="5"/>
  <c r="D27" i="5"/>
  <c r="D28" i="5"/>
  <c r="I14" i="3"/>
  <c r="I30" i="2"/>
  <c r="I26" i="2"/>
  <c r="D29" i="2"/>
  <c r="D30" i="2"/>
  <c r="D15" i="5" l="1"/>
  <c r="D16" i="5"/>
  <c r="D17" i="5"/>
  <c r="D18" i="5"/>
  <c r="D19" i="5"/>
  <c r="D20" i="5"/>
  <c r="D21" i="5"/>
  <c r="D22" i="5"/>
  <c r="D23" i="5"/>
  <c r="D24" i="5"/>
  <c r="D25" i="5"/>
  <c r="D15" i="3"/>
  <c r="D16" i="3"/>
  <c r="D17" i="3"/>
  <c r="D18" i="3"/>
  <c r="D19" i="3"/>
  <c r="D20" i="3"/>
  <c r="D21" i="3"/>
  <c r="D22" i="3"/>
  <c r="D23" i="3"/>
  <c r="D22" i="2"/>
  <c r="D23" i="2"/>
  <c r="D24" i="2"/>
  <c r="D25" i="2"/>
  <c r="D26" i="2"/>
  <c r="I33" i="5" l="1"/>
  <c r="I31" i="5"/>
  <c r="D9" i="5" s="1"/>
  <c r="I29" i="5"/>
  <c r="D8" i="5" s="1"/>
  <c r="D14" i="5"/>
  <c r="D10" i="5"/>
  <c r="C9" i="5"/>
  <c r="C8" i="5"/>
  <c r="D7" i="5" l="1"/>
  <c r="I30" i="3"/>
  <c r="D10" i="3" s="1"/>
  <c r="I28" i="3"/>
  <c r="D9" i="3" s="1"/>
  <c r="I26" i="3"/>
  <c r="D8" i="3" s="1"/>
  <c r="D25" i="3"/>
  <c r="D24" i="3"/>
  <c r="D14" i="3"/>
  <c r="C9" i="3"/>
  <c r="C8" i="3"/>
  <c r="D7" i="3" l="1"/>
  <c r="D15" i="2"/>
  <c r="D16" i="2"/>
  <c r="D17" i="2"/>
  <c r="D18" i="2"/>
  <c r="D19" i="2"/>
  <c r="D20" i="2"/>
  <c r="D21" i="2"/>
  <c r="D27" i="2"/>
  <c r="D28" i="2"/>
  <c r="I31" i="2"/>
  <c r="I33" i="2" l="1"/>
  <c r="C9" i="2" l="1"/>
  <c r="D14" i="2"/>
  <c r="C8" i="2" l="1"/>
  <c r="D8" i="2" l="1"/>
  <c r="I35" i="2" l="1"/>
  <c r="D10" i="2" s="1"/>
  <c r="D9" i="2"/>
  <c r="D7" i="2" l="1"/>
</calcChain>
</file>

<file path=xl/sharedStrings.xml><?xml version="1.0" encoding="utf-8"?>
<sst xmlns="http://schemas.openxmlformats.org/spreadsheetml/2006/main" count="269" uniqueCount="120">
  <si>
    <t>유형</t>
    <phoneticPr fontId="1" type="noConversion"/>
  </si>
  <si>
    <t>건수</t>
    <phoneticPr fontId="1" type="noConversion"/>
  </si>
  <si>
    <t>계</t>
    <phoneticPr fontId="1" type="noConversion"/>
  </si>
  <si>
    <t>주요정책추진 관련 회의·행사 등</t>
  </si>
  <si>
    <t>□ 유형별 집행내역</t>
    <phoneticPr fontId="1" type="noConversion"/>
  </si>
  <si>
    <t>□ 세부 집행내역</t>
    <phoneticPr fontId="1" type="noConversion"/>
  </si>
  <si>
    <t>축·조의금 및 화환 등</t>
    <phoneticPr fontId="1" type="noConversion"/>
  </si>
  <si>
    <t>금액 (원)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</si>
  <si>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</si>
  <si>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</si>
  <si>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</si>
  <si>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사용처(장소)</t>
    <phoneticPr fontId="1" type="noConversion"/>
  </si>
  <si>
    <t>참석인원</t>
    <phoneticPr fontId="1" type="noConversion"/>
  </si>
  <si>
    <t>결제방식</t>
    <phoneticPr fontId="1" type="noConversion"/>
  </si>
  <si>
    <t>소계</t>
    <phoneticPr fontId="1" type="noConversion"/>
  </si>
  <si>
    <r>
      <t>주요정책추진 관련 회의</t>
    </r>
    <r>
      <rPr>
        <sz val="12"/>
        <color theme="1"/>
        <rFont val="맑은 고딕"/>
        <family val="3"/>
        <charset val="129"/>
      </rPr>
      <t>·행사 등</t>
    </r>
    <phoneticPr fontId="1" type="noConversion"/>
  </si>
  <si>
    <r>
      <t>대민</t>
    </r>
    <r>
      <rPr>
        <sz val="12"/>
        <color theme="1"/>
        <rFont val="맑은 고딕"/>
        <family val="3"/>
        <charset val="129"/>
      </rPr>
      <t>·대유관기관 업무협의 및 간담회 등</t>
    </r>
    <phoneticPr fontId="1" type="noConversion"/>
  </si>
  <si>
    <t xml:space="preserve"> 사용요일</t>
    <phoneticPr fontId="1" type="noConversion"/>
  </si>
  <si>
    <t>비고</t>
    <phoneticPr fontId="1" type="noConversion"/>
  </si>
  <si>
    <t>0건</t>
    <phoneticPr fontId="1" type="noConversion"/>
  </si>
  <si>
    <t>대민·대유관기관 업무협의 및 간담회 등</t>
    <phoneticPr fontId="1" type="noConversion"/>
  </si>
  <si>
    <t>법인카드</t>
    <phoneticPr fontId="1" type="noConversion"/>
  </si>
  <si>
    <t>이화정</t>
    <phoneticPr fontId="1" type="noConversion"/>
  </si>
  <si>
    <t>정나루</t>
    <phoneticPr fontId="1" type="noConversion"/>
  </si>
  <si>
    <t>본가어탕</t>
    <phoneticPr fontId="1" type="noConversion"/>
  </si>
  <si>
    <t>12건</t>
    <phoneticPr fontId="1" type="noConversion"/>
  </si>
  <si>
    <t>울산 공공기관 감사협의회 운영 협의</t>
    <phoneticPr fontId="1" type="noConversion"/>
  </si>
  <si>
    <t>김혜경 외3인</t>
    <phoneticPr fontId="1" type="noConversion"/>
  </si>
  <si>
    <t>김혜경 외2인</t>
    <phoneticPr fontId="1" type="noConversion"/>
  </si>
  <si>
    <t>대독장</t>
    <phoneticPr fontId="1" type="noConversion"/>
  </si>
  <si>
    <t xml:space="preserve">특별감사 관련 현안 공유 </t>
    <phoneticPr fontId="1" type="noConversion"/>
  </si>
  <si>
    <t>김혜경 외5인</t>
    <phoneticPr fontId="1" type="noConversion"/>
  </si>
  <si>
    <t>한우스토랑</t>
    <phoneticPr fontId="1" type="noConversion"/>
  </si>
  <si>
    <t>언양불고기식당</t>
    <phoneticPr fontId="1" type="noConversion"/>
  </si>
  <si>
    <t>만만</t>
    <phoneticPr fontId="1" type="noConversion"/>
  </si>
  <si>
    <t>15건</t>
    <phoneticPr fontId="1" type="noConversion"/>
  </si>
  <si>
    <t>&lt;붙임: '22.1월분 윤리정보 경영공시내역 &gt;</t>
    <phoneticPr fontId="1" type="noConversion"/>
  </si>
  <si>
    <t>■ 2022년도 1월 업무추진비 사용내역 (상임감사)</t>
    <phoneticPr fontId="1" type="noConversion"/>
  </si>
  <si>
    <t>감사실 22년 계획 수립 및 공유</t>
    <phoneticPr fontId="1" type="noConversion"/>
  </si>
  <si>
    <t xml:space="preserve">유니스트 기관장 업무협의 등 </t>
    <phoneticPr fontId="1" type="noConversion"/>
  </si>
  <si>
    <t>2022년 제1차 감사실 워크숍 준비관련 회의</t>
    <phoneticPr fontId="1" type="noConversion"/>
  </si>
  <si>
    <t>울산 공공기관 감사인 업무협의 회의</t>
    <phoneticPr fontId="1" type="noConversion"/>
  </si>
  <si>
    <t>연간감사 계획 논의 등</t>
    <phoneticPr fontId="1" type="noConversion"/>
  </si>
  <si>
    <t xml:space="preserve">감사업무 선진화 및 반부패청렴 업무 협약식 </t>
    <phoneticPr fontId="1" type="noConversion"/>
  </si>
  <si>
    <t>연구비 부정집행 관련 논의 등</t>
    <phoneticPr fontId="1" type="noConversion"/>
  </si>
  <si>
    <t>내부감사 전문 교육 일정 공유 등</t>
    <phoneticPr fontId="1" type="noConversion"/>
  </si>
  <si>
    <t>감사실 워크숍 결과 공유 회의</t>
    <phoneticPr fontId="1" type="noConversion"/>
  </si>
  <si>
    <t>공직복무관리계획 수립 논의 등</t>
    <phoneticPr fontId="1" type="noConversion"/>
  </si>
  <si>
    <t>유관기관 관계자 유니스트 방문행사</t>
    <phoneticPr fontId="1" type="noConversion"/>
  </si>
  <si>
    <t>기획처 업무협의 등</t>
    <phoneticPr fontId="1" type="noConversion"/>
  </si>
  <si>
    <t>법인카드 모니터링 결과 공유 등</t>
    <phoneticPr fontId="1" type="noConversion"/>
  </si>
  <si>
    <t xml:space="preserve">감사원 감사위원 유니스트 방문 행사 </t>
    <phoneticPr fontId="1" type="noConversion"/>
  </si>
  <si>
    <t>미래차 연구소 특별감사 관련 회의</t>
    <phoneticPr fontId="1" type="noConversion"/>
  </si>
  <si>
    <t>여성감사인 신년 기념품 구매</t>
    <phoneticPr fontId="1" type="noConversion"/>
  </si>
  <si>
    <t>미래차 연구소 특별감사 관련 논의</t>
    <phoneticPr fontId="1" type="noConversion"/>
  </si>
  <si>
    <t>본도시락</t>
    <phoneticPr fontId="1" type="noConversion"/>
  </si>
  <si>
    <t>돋질로</t>
    <phoneticPr fontId="1" type="noConversion"/>
  </si>
  <si>
    <t>청담</t>
    <phoneticPr fontId="1" type="noConversion"/>
  </si>
  <si>
    <t>호훈테이블</t>
    <phoneticPr fontId="1" type="noConversion"/>
  </si>
  <si>
    <t>코레일유통</t>
    <phoneticPr fontId="1" type="noConversion"/>
  </si>
  <si>
    <t>입암순두부</t>
    <phoneticPr fontId="1" type="noConversion"/>
  </si>
  <si>
    <t>가연장</t>
    <phoneticPr fontId="1" type="noConversion"/>
  </si>
  <si>
    <t>언양일번가떡갈비</t>
    <phoneticPr fontId="1" type="noConversion"/>
  </si>
  <si>
    <t>전망대카페</t>
    <phoneticPr fontId="1" type="noConversion"/>
  </si>
  <si>
    <t>산들</t>
    <phoneticPr fontId="1" type="noConversion"/>
  </si>
  <si>
    <t>부산여자기독교청년회소비자</t>
    <phoneticPr fontId="1" type="noConversion"/>
  </si>
  <si>
    <t>김혜경 외2</t>
    <phoneticPr fontId="1" type="noConversion"/>
  </si>
  <si>
    <t>17건</t>
    <phoneticPr fontId="1" type="noConversion"/>
  </si>
  <si>
    <t>김혜경  5인</t>
    <phoneticPr fontId="1" type="noConversion"/>
  </si>
  <si>
    <t>김혜경 외6인</t>
    <phoneticPr fontId="1" type="noConversion"/>
  </si>
  <si>
    <t>유관기관관계자 10인</t>
    <phoneticPr fontId="1" type="noConversion"/>
  </si>
  <si>
    <t>■ 2022년도 2월 업무추진비 사용내역 (상임감사)</t>
    <phoneticPr fontId="1" type="noConversion"/>
  </si>
  <si>
    <t>과기정통부 유니스트 복무점검 관련 회의</t>
    <phoneticPr fontId="1" type="noConversion"/>
  </si>
  <si>
    <t>1월 법인카드 모니터링 결과 내용 공유</t>
    <phoneticPr fontId="1" type="noConversion"/>
  </si>
  <si>
    <t>감사실 직원 전보에 따른 업무인수인계 회의</t>
    <phoneticPr fontId="1" type="noConversion"/>
  </si>
  <si>
    <t>감사실 현안공유 협의</t>
    <phoneticPr fontId="1" type="noConversion"/>
  </si>
  <si>
    <t>울감회 개최 준비관련 회의</t>
    <phoneticPr fontId="1" type="noConversion"/>
  </si>
  <si>
    <t>여성감사인 행사 준비 관련 회의</t>
    <phoneticPr fontId="1" type="noConversion"/>
  </si>
  <si>
    <t>과기감협 이사회 운영 협의</t>
    <phoneticPr fontId="1" type="noConversion"/>
  </si>
  <si>
    <t>여성감사인 역량강화 행사관련 준비 등</t>
    <phoneticPr fontId="1" type="noConversion"/>
  </si>
  <si>
    <t>김밥천국 외1</t>
    <phoneticPr fontId="1" type="noConversion"/>
  </si>
  <si>
    <t>삼봉가든</t>
    <phoneticPr fontId="1" type="noConversion"/>
  </si>
  <si>
    <t>돈쫄보</t>
    <phoneticPr fontId="1" type="noConversion"/>
  </si>
  <si>
    <t>두부마을</t>
    <phoneticPr fontId="1" type="noConversion"/>
  </si>
  <si>
    <t>차미</t>
    <phoneticPr fontId="1" type="noConversion"/>
  </si>
  <si>
    <t>소반앤바이수</t>
    <phoneticPr fontId="1" type="noConversion"/>
  </si>
  <si>
    <t>소연화</t>
    <phoneticPr fontId="1" type="noConversion"/>
  </si>
  <si>
    <t>&lt;붙임: '22.2월분 윤리정보 경영공시내역 &gt;</t>
    <phoneticPr fontId="1" type="noConversion"/>
  </si>
  <si>
    <t>&lt;붙임: '22.3월분 윤리정보 경영공시내역 &gt;</t>
    <phoneticPr fontId="1" type="noConversion"/>
  </si>
  <si>
    <t>■ 2022년도 3월 업무추진비 사용내역 (상임감사)</t>
    <phoneticPr fontId="1" type="noConversion"/>
  </si>
  <si>
    <t>2월 법인카드 모니터링 결과 내용 공유</t>
    <phoneticPr fontId="1" type="noConversion"/>
  </si>
  <si>
    <t>공감협 여성감사인 역량강화 워크숍 결과 공유회의</t>
    <phoneticPr fontId="1" type="noConversion"/>
  </si>
  <si>
    <t>기관 행동강령 및 복무계획 수립 회의</t>
    <phoneticPr fontId="1" type="noConversion"/>
  </si>
  <si>
    <t>과기감협 현안사안 논의 회의</t>
    <phoneticPr fontId="1" type="noConversion"/>
  </si>
  <si>
    <t>울산 공공기관 감사협의회 주요현안 공유</t>
    <phoneticPr fontId="1" type="noConversion"/>
  </si>
  <si>
    <t xml:space="preserve">기관운영 평가 성과자료 작성 현안 공유 </t>
    <phoneticPr fontId="1" type="noConversion"/>
  </si>
  <si>
    <t>과기감협 제주워크숍 개최 준비 회의</t>
    <phoneticPr fontId="1" type="noConversion"/>
  </si>
  <si>
    <t>미래차 연구소 사업비 집행실태 관련 현안공유</t>
    <phoneticPr fontId="1" type="noConversion"/>
  </si>
  <si>
    <t>공감협 소속기관 상임감사 유니스트 방문 회의</t>
    <phoneticPr fontId="1" type="noConversion"/>
  </si>
  <si>
    <t>감사처분심의위원회 관련 준비 회의</t>
    <phoneticPr fontId="1" type="noConversion"/>
  </si>
  <si>
    <t>한국 공공기관 상임감사 워크숍 준비 관련 회의</t>
    <phoneticPr fontId="1" type="noConversion"/>
  </si>
  <si>
    <t>미래차 연구소 특별감사 결과 공유</t>
    <phoneticPr fontId="1" type="noConversion"/>
  </si>
  <si>
    <t>외식명가</t>
    <phoneticPr fontId="1" type="noConversion"/>
  </si>
  <si>
    <t>꼬시락</t>
    <phoneticPr fontId="1" type="noConversion"/>
  </si>
  <si>
    <t>굴화우스</t>
    <phoneticPr fontId="1" type="noConversion"/>
  </si>
  <si>
    <t>동백섬횟집</t>
    <phoneticPr fontId="1" type="noConversion"/>
  </si>
  <si>
    <t>입암손두부</t>
    <phoneticPr fontId="1" type="noConversion"/>
  </si>
  <si>
    <t>방이편백</t>
    <phoneticPr fontId="1" type="noConversion"/>
  </si>
  <si>
    <t>훗스테이크</t>
    <phoneticPr fontId="1" type="noConversion"/>
  </si>
  <si>
    <t>김혜경 외 5인</t>
    <phoneticPr fontId="1" type="noConversion"/>
  </si>
  <si>
    <t>김혜경 외 3인</t>
    <phoneticPr fontId="1" type="noConversion"/>
  </si>
  <si>
    <t>김혜경 외 2인</t>
    <phoneticPr fontId="1" type="noConversion"/>
  </si>
  <si>
    <t>김혜경 외 4인</t>
    <phoneticPr fontId="1" type="noConversion"/>
  </si>
  <si>
    <t>김혜경 외 6인</t>
    <phoneticPr fontId="1" type="noConversion"/>
  </si>
  <si>
    <t>곤들애전복 외1</t>
    <phoneticPr fontId="1" type="noConversion"/>
  </si>
  <si>
    <t>본가어탕 외2</t>
    <phoneticPr fontId="1" type="noConversion"/>
  </si>
  <si>
    <t>신선한우갈비 외1</t>
    <phoneticPr fontId="1" type="noConversion"/>
  </si>
  <si>
    <t>바운스빈스 외2</t>
    <phoneticPr fontId="1" type="noConversion"/>
  </si>
  <si>
    <t>로망스아구찜 외1</t>
    <phoneticPr fontId="1" type="noConversion"/>
  </si>
  <si>
    <t>이화정 외1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</si>
</sst>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41" fontId="0" fillId="0" borderId="0" xfId="0" applyNumberFormat="1">
      <alignment vertical="center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1" fontId="13" fillId="3" borderId="1" xfId="4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5" fillId="3" borderId="1" xfId="1" applyFont="1" applyFill="1" applyBorder="1" applyAlignment="1">
      <alignment horizontal="center" vertical="center" wrapText="1"/>
    </xf>
    <xf numFmtId="41" fontId="15" fillId="0" borderId="1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41" fontId="13" fillId="2" borderId="5" xfId="4" applyFont="1" applyFill="1" applyBorder="1" applyAlignment="1">
      <alignment horizontal="center" vertical="center"/>
    </xf>
    <xf numFmtId="41" fontId="13" fillId="2" borderId="6" xfId="4" applyFont="1" applyFill="1" applyBorder="1" applyAlignment="1">
      <alignment horizontal="center" vertical="center"/>
    </xf>
    <xf numFmtId="41" fontId="13" fillId="0" borderId="10" xfId="4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41" fontId="10" fillId="2" borderId="12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14" fontId="15" fillId="3" borderId="7" xfId="2" applyNumberFormat="1" applyFont="1" applyFill="1" applyBorder="1" applyAlignment="1">
      <alignment horizontal="center" vertical="center"/>
    </xf>
    <xf numFmtId="41" fontId="15" fillId="0" borderId="5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1" fontId="10" fillId="0" borderId="5" xfId="4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4" fontId="15" fillId="0" borderId="4" xfId="2" applyNumberFormat="1" applyFont="1" applyFill="1" applyBorder="1" applyAlignment="1">
      <alignment vertical="center"/>
    </xf>
    <xf numFmtId="41" fontId="15" fillId="0" borderId="3" xfId="1" applyFont="1" applyFill="1" applyBorder="1" applyAlignment="1">
      <alignment vertical="center"/>
    </xf>
    <xf numFmtId="41" fontId="15" fillId="0" borderId="3" xfId="1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41" fontId="13" fillId="0" borderId="14" xfId="4" applyFont="1" applyFill="1" applyBorder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41" fontId="13" fillId="2" borderId="12" xfId="4" applyFont="1" applyFill="1" applyBorder="1" applyAlignment="1">
      <alignment horizontal="center" vertical="center"/>
    </xf>
    <xf numFmtId="41" fontId="13" fillId="2" borderId="13" xfId="4" applyFont="1" applyFill="1" applyBorder="1" applyAlignment="1">
      <alignment horizontal="center" vertical="center"/>
    </xf>
    <xf numFmtId="41" fontId="15" fillId="3" borderId="1" xfId="1" applyFont="1" applyFill="1" applyBorder="1" applyAlignment="1">
      <alignment horizontal="center" vertical="center"/>
    </xf>
    <xf numFmtId="41" fontId="15" fillId="3" borderId="2" xfId="1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vertical="center"/>
    </xf>
    <xf numFmtId="41" fontId="15" fillId="0" borderId="2" xfId="1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41" fontId="13" fillId="0" borderId="19" xfId="4" applyFont="1" applyFill="1" applyBorder="1" applyAlignment="1">
      <alignment vertical="center"/>
    </xf>
    <xf numFmtId="41" fontId="13" fillId="0" borderId="21" xfId="4" applyFont="1" applyFill="1" applyBorder="1" applyAlignment="1">
      <alignment horizontal="center" vertical="center"/>
    </xf>
    <xf numFmtId="41" fontId="13" fillId="3" borderId="23" xfId="4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41" fontId="13" fillId="2" borderId="24" xfId="4" applyFont="1" applyFill="1" applyBorder="1" applyAlignment="1">
      <alignment horizontal="center" vertical="center"/>
    </xf>
    <xf numFmtId="41" fontId="13" fillId="2" borderId="25" xfId="4" applyFont="1" applyFill="1" applyBorder="1" applyAlignment="1">
      <alignment horizontal="center" vertical="center"/>
    </xf>
    <xf numFmtId="41" fontId="13" fillId="3" borderId="21" xfId="4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4" fontId="15" fillId="3" borderId="17" xfId="2" applyNumberFormat="1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14" fontId="15" fillId="0" borderId="18" xfId="2" applyNumberFormat="1" applyFont="1" applyFill="1" applyBorder="1" applyAlignment="1">
      <alignment vertical="center"/>
    </xf>
    <xf numFmtId="0" fontId="13" fillId="2" borderId="26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41" fontId="13" fillId="0" borderId="1" xfId="4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1" fontId="13" fillId="2" borderId="1" xfId="4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41" fontId="13" fillId="2" borderId="23" xfId="4" applyFont="1" applyFill="1" applyBorder="1" applyAlignment="1">
      <alignment horizontal="center" vertical="center"/>
    </xf>
    <xf numFmtId="14" fontId="15" fillId="3" borderId="18" xfId="2" applyNumberFormat="1" applyFont="1" applyFill="1" applyBorder="1" applyAlignment="1">
      <alignment horizontal="center" vertical="center"/>
    </xf>
    <xf numFmtId="41" fontId="13" fillId="3" borderId="2" xfId="4" applyFont="1" applyFill="1" applyBorder="1" applyAlignment="1">
      <alignment horizontal="center" vertical="center"/>
    </xf>
    <xf numFmtId="41" fontId="13" fillId="0" borderId="2" xfId="4" applyFon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</cellXfs>
  <cellStyles count="5">
    <cellStyle name="쉼표 [0]" xfId="4" builtinId="6"/>
    <cellStyle name="쉼표 [0] 2" xfId="1"/>
    <cellStyle name="쉼표 [0] 3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view="pageBreakPreview" topLeftCell="A11" zoomScaleNormal="100" zoomScaleSheetLayoutView="100" workbookViewId="0">
      <selection activeCell="F33" sqref="F33"/>
    </sheetView>
  </sheetViews>
  <sheetFormatPr defaultRowHeight="16.5" x14ac:dyDescent="0.3"/>
  <cols>
    <col min="1" max="1" width="0.625" customWidth="1"/>
    <col min="2" max="2" width="40.125" customWidth="1"/>
    <col min="3" max="3" width="15.5" bestFit="1" customWidth="1"/>
    <col min="4" max="4" width="15.125" customWidth="1"/>
    <col min="5" max="5" width="55.875" customWidth="1"/>
    <col min="6" max="6" width="21.625" customWidth="1"/>
    <col min="7" max="7" width="14.625" bestFit="1" customWidth="1"/>
    <col min="8" max="8" width="14.375" bestFit="1" customWidth="1"/>
    <col min="9" max="9" width="14.375" customWidth="1"/>
    <col min="10" max="10" width="12.25" customWidth="1"/>
  </cols>
  <sheetData>
    <row r="1" spans="2:12" ht="7.5" customHeight="1" x14ac:dyDescent="0.3"/>
    <row r="2" spans="2:12" ht="37.5" customHeight="1" x14ac:dyDescent="0.3">
      <c r="B2" s="19" t="s">
        <v>36</v>
      </c>
      <c r="C2" s="1"/>
      <c r="D2" s="1"/>
      <c r="E2" s="1"/>
      <c r="F2" s="1"/>
      <c r="G2" s="1"/>
      <c r="H2" s="2"/>
      <c r="I2" s="2"/>
      <c r="J2" s="2"/>
      <c r="K2" s="2"/>
    </row>
    <row r="3" spans="2:12" ht="35.25" customHeight="1" x14ac:dyDescent="0.3">
      <c r="B3" s="12" t="s">
        <v>37</v>
      </c>
      <c r="C3" s="1"/>
      <c r="D3" s="1"/>
      <c r="E3" s="1"/>
      <c r="F3" s="1"/>
      <c r="G3" s="1"/>
      <c r="H3" s="1"/>
      <c r="I3" s="1"/>
      <c r="J3" s="2"/>
      <c r="K3" s="2"/>
      <c r="L3" s="2"/>
    </row>
    <row r="4" spans="2:12" ht="8.25" customHeight="1" x14ac:dyDescent="0.3">
      <c r="B4" s="1"/>
      <c r="C4" s="1"/>
      <c r="D4" s="1"/>
      <c r="E4" s="1"/>
      <c r="F4" s="1"/>
      <c r="G4" s="1"/>
      <c r="H4" s="2"/>
      <c r="I4" s="2"/>
      <c r="J4" s="2"/>
      <c r="K4" s="2"/>
    </row>
    <row r="5" spans="2:12" ht="36" customHeight="1" x14ac:dyDescent="0.3">
      <c r="B5" s="6" t="s">
        <v>4</v>
      </c>
    </row>
    <row r="6" spans="2:12" ht="24.75" customHeight="1" x14ac:dyDescent="0.3">
      <c r="B6" s="15" t="s">
        <v>0</v>
      </c>
      <c r="C6" s="15" t="s">
        <v>1</v>
      </c>
      <c r="D6" s="16" t="s">
        <v>7</v>
      </c>
      <c r="E6" s="11"/>
      <c r="F6" s="9"/>
      <c r="G6" s="8"/>
    </row>
    <row r="7" spans="2:12" ht="24.75" customHeight="1" x14ac:dyDescent="0.3">
      <c r="B7" s="17" t="s">
        <v>2</v>
      </c>
      <c r="C7" s="17" t="s">
        <v>67</v>
      </c>
      <c r="D7" s="18">
        <f>+SUM(D8:D10)</f>
        <v>1180100</v>
      </c>
      <c r="E7" s="10"/>
      <c r="F7" s="7"/>
      <c r="G7" s="7"/>
    </row>
    <row r="8" spans="2:12" ht="24.75" customHeight="1" x14ac:dyDescent="0.3">
      <c r="B8" s="17" t="s">
        <v>15</v>
      </c>
      <c r="C8" s="17" t="str">
        <f>+E31</f>
        <v>17건</v>
      </c>
      <c r="D8" s="18">
        <f>+I31</f>
        <v>1180100</v>
      </c>
      <c r="E8" s="10"/>
      <c r="F8" s="7"/>
      <c r="G8" s="7"/>
    </row>
    <row r="9" spans="2:12" ht="24.75" customHeight="1" x14ac:dyDescent="0.3">
      <c r="B9" s="17" t="s">
        <v>16</v>
      </c>
      <c r="C9" s="17" t="str">
        <f>+E33</f>
        <v>0건</v>
      </c>
      <c r="D9" s="18">
        <f>+I33</f>
        <v>0</v>
      </c>
      <c r="E9" s="10"/>
      <c r="F9" s="7"/>
      <c r="G9" s="7"/>
    </row>
    <row r="10" spans="2:12" ht="24.75" customHeight="1" x14ac:dyDescent="0.3">
      <c r="B10" s="17" t="s">
        <v>6</v>
      </c>
      <c r="C10" s="17" t="s">
        <v>19</v>
      </c>
      <c r="D10" s="18">
        <f>+I35</f>
        <v>0</v>
      </c>
      <c r="E10" s="10"/>
      <c r="F10" s="7"/>
      <c r="G10" s="7"/>
    </row>
    <row r="11" spans="2:12" ht="18" customHeight="1" x14ac:dyDescent="0.3">
      <c r="B11" s="3"/>
      <c r="C11" s="4"/>
      <c r="D11" s="5"/>
      <c r="E11" s="5"/>
      <c r="F11" s="5"/>
      <c r="G11" s="5"/>
    </row>
    <row r="12" spans="2:12" ht="31.5" customHeight="1" thickBot="1" x14ac:dyDescent="0.35">
      <c r="B12" s="6" t="s">
        <v>5</v>
      </c>
    </row>
    <row r="13" spans="2:12" s="20" customFormat="1" ht="26.25" customHeight="1" thickBot="1" x14ac:dyDescent="0.35">
      <c r="B13" s="75" t="s">
        <v>8</v>
      </c>
      <c r="C13" s="30" t="s">
        <v>9</v>
      </c>
      <c r="D13" s="28" t="s">
        <v>17</v>
      </c>
      <c r="E13" s="28" t="s">
        <v>10</v>
      </c>
      <c r="F13" s="28" t="s">
        <v>11</v>
      </c>
      <c r="G13" s="28" t="s">
        <v>12</v>
      </c>
      <c r="H13" s="28" t="s">
        <v>13</v>
      </c>
      <c r="I13" s="28" t="s">
        <v>7</v>
      </c>
      <c r="J13" s="70" t="s">
        <v>18</v>
      </c>
    </row>
    <row r="14" spans="2:12" s="21" customFormat="1" ht="30" customHeight="1" x14ac:dyDescent="0.3">
      <c r="B14" s="79" t="s">
        <v>3</v>
      </c>
      <c r="C14" s="90">
        <v>44564</v>
      </c>
      <c r="D14" s="23" t="str">
        <f>++TEXT(C14,"aaaa")</f>
        <v>월요일</v>
      </c>
      <c r="E14" s="29" t="s">
        <v>38</v>
      </c>
      <c r="F14" s="29" t="s">
        <v>55</v>
      </c>
      <c r="G14" s="29" t="s">
        <v>31</v>
      </c>
      <c r="H14" s="29" t="s">
        <v>21</v>
      </c>
      <c r="I14" s="92">
        <v>65900</v>
      </c>
      <c r="J14" s="91"/>
    </row>
    <row r="15" spans="2:12" s="21" customFormat="1" ht="30" customHeight="1" x14ac:dyDescent="0.3">
      <c r="B15" s="81"/>
      <c r="C15" s="71">
        <v>44564</v>
      </c>
      <c r="D15" s="27" t="str">
        <f t="shared" ref="D15:D30" si="0">++TEXT(C15,"aaaa")</f>
        <v>월요일</v>
      </c>
      <c r="E15" s="24" t="s">
        <v>39</v>
      </c>
      <c r="F15" s="24" t="s">
        <v>56</v>
      </c>
      <c r="G15" s="24" t="s">
        <v>28</v>
      </c>
      <c r="H15" s="24" t="s">
        <v>21</v>
      </c>
      <c r="I15" s="76">
        <v>84000</v>
      </c>
      <c r="J15" s="22"/>
    </row>
    <row r="16" spans="2:12" s="21" customFormat="1" ht="30" customHeight="1" x14ac:dyDescent="0.3">
      <c r="B16" s="81"/>
      <c r="C16" s="71">
        <v>44565</v>
      </c>
      <c r="D16" s="27" t="str">
        <f t="shared" si="0"/>
        <v>화요일</v>
      </c>
      <c r="E16" s="57" t="s">
        <v>40</v>
      </c>
      <c r="F16" s="24" t="s">
        <v>33</v>
      </c>
      <c r="G16" s="24" t="s">
        <v>27</v>
      </c>
      <c r="H16" s="24" t="s">
        <v>21</v>
      </c>
      <c r="I16" s="22">
        <v>90000</v>
      </c>
      <c r="J16" s="22"/>
    </row>
    <row r="17" spans="2:10" s="21" customFormat="1" ht="30" customHeight="1" x14ac:dyDescent="0.3">
      <c r="B17" s="81"/>
      <c r="C17" s="71">
        <v>44566</v>
      </c>
      <c r="D17" s="27" t="str">
        <f t="shared" si="0"/>
        <v>수요일</v>
      </c>
      <c r="E17" s="57" t="s">
        <v>41</v>
      </c>
      <c r="F17" s="24" t="s">
        <v>57</v>
      </c>
      <c r="G17" s="24" t="s">
        <v>27</v>
      </c>
      <c r="H17" s="24" t="s">
        <v>21</v>
      </c>
      <c r="I17" s="22">
        <v>100000</v>
      </c>
      <c r="J17" s="22"/>
    </row>
    <row r="18" spans="2:10" s="21" customFormat="1" ht="30" customHeight="1" x14ac:dyDescent="0.3">
      <c r="B18" s="81"/>
      <c r="C18" s="71">
        <v>44566</v>
      </c>
      <c r="D18" s="27" t="str">
        <f t="shared" si="0"/>
        <v>수요일</v>
      </c>
      <c r="E18" s="57" t="s">
        <v>42</v>
      </c>
      <c r="F18" s="25" t="s">
        <v>58</v>
      </c>
      <c r="G18" s="25" t="s">
        <v>28</v>
      </c>
      <c r="H18" s="24" t="s">
        <v>21</v>
      </c>
      <c r="I18" s="22">
        <v>81000</v>
      </c>
      <c r="J18" s="22"/>
    </row>
    <row r="19" spans="2:10" s="21" customFormat="1" ht="30" customHeight="1" x14ac:dyDescent="0.3">
      <c r="B19" s="81"/>
      <c r="C19" s="71">
        <v>44567</v>
      </c>
      <c r="D19" s="27" t="str">
        <f t="shared" si="0"/>
        <v>목요일</v>
      </c>
      <c r="E19" s="57" t="s">
        <v>43</v>
      </c>
      <c r="F19" s="24" t="s">
        <v>59</v>
      </c>
      <c r="G19" s="24" t="s">
        <v>28</v>
      </c>
      <c r="H19" s="24" t="s">
        <v>21</v>
      </c>
      <c r="I19" s="22">
        <v>13600</v>
      </c>
      <c r="J19" s="22"/>
    </row>
    <row r="20" spans="2:10" s="21" customFormat="1" ht="30" customHeight="1" x14ac:dyDescent="0.3">
      <c r="B20" s="81"/>
      <c r="C20" s="71">
        <v>44568</v>
      </c>
      <c r="D20" s="27" t="str">
        <f t="shared" si="0"/>
        <v>금요일</v>
      </c>
      <c r="E20" s="57" t="s">
        <v>44</v>
      </c>
      <c r="F20" s="24" t="s">
        <v>60</v>
      </c>
      <c r="G20" s="24" t="s">
        <v>28</v>
      </c>
      <c r="H20" s="24" t="s">
        <v>21</v>
      </c>
      <c r="I20" s="22">
        <v>62000</v>
      </c>
      <c r="J20" s="22"/>
    </row>
    <row r="21" spans="2:10" s="21" customFormat="1" ht="30" customHeight="1" x14ac:dyDescent="0.3">
      <c r="B21" s="81"/>
      <c r="C21" s="71">
        <v>44571</v>
      </c>
      <c r="D21" s="27" t="str">
        <f t="shared" si="0"/>
        <v>월요일</v>
      </c>
      <c r="E21" s="57" t="s">
        <v>45</v>
      </c>
      <c r="F21" s="25" t="s">
        <v>61</v>
      </c>
      <c r="G21" s="25" t="s">
        <v>27</v>
      </c>
      <c r="H21" s="24" t="s">
        <v>21</v>
      </c>
      <c r="I21" s="22">
        <v>49000</v>
      </c>
      <c r="J21" s="22"/>
    </row>
    <row r="22" spans="2:10" s="21" customFormat="1" ht="30" customHeight="1" x14ac:dyDescent="0.3">
      <c r="B22" s="81"/>
      <c r="C22" s="71">
        <v>44575</v>
      </c>
      <c r="D22" s="27" t="str">
        <f t="shared" si="0"/>
        <v>금요일</v>
      </c>
      <c r="E22" s="57" t="s">
        <v>46</v>
      </c>
      <c r="F22" s="25" t="s">
        <v>24</v>
      </c>
      <c r="G22" s="24" t="s">
        <v>28</v>
      </c>
      <c r="H22" s="24" t="s">
        <v>21</v>
      </c>
      <c r="I22" s="22">
        <v>31000</v>
      </c>
      <c r="J22" s="22"/>
    </row>
    <row r="23" spans="2:10" s="21" customFormat="1" ht="30" customHeight="1" x14ac:dyDescent="0.3">
      <c r="B23" s="81"/>
      <c r="C23" s="71">
        <v>44578</v>
      </c>
      <c r="D23" s="27" t="str">
        <f t="shared" si="0"/>
        <v>월요일</v>
      </c>
      <c r="E23" s="57" t="s">
        <v>47</v>
      </c>
      <c r="F23" s="25" t="s">
        <v>23</v>
      </c>
      <c r="G23" s="25" t="s">
        <v>27</v>
      </c>
      <c r="H23" s="24" t="s">
        <v>21</v>
      </c>
      <c r="I23" s="22">
        <v>54000</v>
      </c>
      <c r="J23" s="22"/>
    </row>
    <row r="24" spans="2:10" s="21" customFormat="1" ht="30" customHeight="1" x14ac:dyDescent="0.3">
      <c r="B24" s="81"/>
      <c r="C24" s="71">
        <v>44580</v>
      </c>
      <c r="D24" s="27" t="str">
        <f t="shared" si="0"/>
        <v>수요일</v>
      </c>
      <c r="E24" s="57" t="s">
        <v>48</v>
      </c>
      <c r="F24" s="25" t="s">
        <v>56</v>
      </c>
      <c r="G24" s="25" t="s">
        <v>27</v>
      </c>
      <c r="H24" s="24" t="s">
        <v>21</v>
      </c>
      <c r="I24" s="22">
        <v>112000</v>
      </c>
      <c r="J24" s="22"/>
    </row>
    <row r="25" spans="2:10" s="21" customFormat="1" ht="30" customHeight="1" x14ac:dyDescent="0.3">
      <c r="B25" s="81"/>
      <c r="C25" s="71">
        <v>44581</v>
      </c>
      <c r="D25" s="27" t="str">
        <f t="shared" si="0"/>
        <v>목요일</v>
      </c>
      <c r="E25" s="25" t="s">
        <v>49</v>
      </c>
      <c r="F25" s="25" t="s">
        <v>62</v>
      </c>
      <c r="G25" s="25" t="s">
        <v>31</v>
      </c>
      <c r="H25" s="24" t="s">
        <v>21</v>
      </c>
      <c r="I25" s="22">
        <v>205000</v>
      </c>
      <c r="J25" s="22"/>
    </row>
    <row r="26" spans="2:10" s="21" customFormat="1" ht="30" customHeight="1" x14ac:dyDescent="0.3">
      <c r="B26" s="81"/>
      <c r="C26" s="71">
        <v>44582</v>
      </c>
      <c r="D26" s="27" t="str">
        <f t="shared" si="0"/>
        <v>금요일</v>
      </c>
      <c r="E26" s="25" t="s">
        <v>50</v>
      </c>
      <c r="F26" s="25" t="s">
        <v>119</v>
      </c>
      <c r="G26" s="25" t="s">
        <v>31</v>
      </c>
      <c r="H26" s="24" t="s">
        <v>21</v>
      </c>
      <c r="I26" s="22">
        <f>60000+32000</f>
        <v>92000</v>
      </c>
      <c r="J26" s="22"/>
    </row>
    <row r="27" spans="2:10" s="21" customFormat="1" ht="30" customHeight="1" x14ac:dyDescent="0.3">
      <c r="B27" s="81"/>
      <c r="C27" s="71">
        <v>44585</v>
      </c>
      <c r="D27" s="27" t="str">
        <f t="shared" si="0"/>
        <v>월요일</v>
      </c>
      <c r="E27" s="25" t="s">
        <v>51</v>
      </c>
      <c r="F27" s="25" t="s">
        <v>63</v>
      </c>
      <c r="G27" s="25" t="s">
        <v>69</v>
      </c>
      <c r="H27" s="24" t="s">
        <v>21</v>
      </c>
      <c r="I27" s="22">
        <v>82600</v>
      </c>
      <c r="J27" s="22"/>
    </row>
    <row r="28" spans="2:10" s="21" customFormat="1" ht="30" customHeight="1" x14ac:dyDescent="0.3">
      <c r="B28" s="81"/>
      <c r="C28" s="71">
        <v>44587</v>
      </c>
      <c r="D28" s="27" t="str">
        <f t="shared" si="0"/>
        <v>수요일</v>
      </c>
      <c r="E28" s="26" t="s">
        <v>52</v>
      </c>
      <c r="F28" s="25" t="s">
        <v>64</v>
      </c>
      <c r="G28" s="25" t="s">
        <v>27</v>
      </c>
      <c r="H28" s="24" t="s">
        <v>21</v>
      </c>
      <c r="I28" s="22">
        <v>58000</v>
      </c>
      <c r="J28" s="22"/>
    </row>
    <row r="29" spans="2:10" s="21" customFormat="1" ht="30" customHeight="1" x14ac:dyDescent="0.3">
      <c r="B29" s="83"/>
      <c r="C29" s="71">
        <v>44588</v>
      </c>
      <c r="D29" s="27" t="str">
        <f t="shared" si="0"/>
        <v>목요일</v>
      </c>
      <c r="E29" s="25" t="s">
        <v>53</v>
      </c>
      <c r="F29" s="25" t="s">
        <v>65</v>
      </c>
      <c r="G29" s="25" t="s">
        <v>70</v>
      </c>
      <c r="H29" s="24" t="s">
        <v>21</v>
      </c>
      <c r="I29" s="22">
        <v>306000</v>
      </c>
      <c r="J29" s="22"/>
    </row>
    <row r="30" spans="2:10" s="21" customFormat="1" ht="30" customHeight="1" x14ac:dyDescent="0.3">
      <c r="B30" s="83"/>
      <c r="C30" s="71">
        <v>44589</v>
      </c>
      <c r="D30" s="27" t="str">
        <f t="shared" si="0"/>
        <v>금요일</v>
      </c>
      <c r="E30" s="26" t="s">
        <v>54</v>
      </c>
      <c r="F30" s="25" t="s">
        <v>118</v>
      </c>
      <c r="G30" s="24" t="s">
        <v>68</v>
      </c>
      <c r="H30" s="24" t="s">
        <v>21</v>
      </c>
      <c r="I30" s="22">
        <f>90000+40500</f>
        <v>130500</v>
      </c>
      <c r="J30" s="22"/>
    </row>
    <row r="31" spans="2:10" s="20" customFormat="1" ht="24.75" customHeight="1" thickBot="1" x14ac:dyDescent="0.35">
      <c r="B31" s="80"/>
      <c r="C31" s="72" t="s">
        <v>14</v>
      </c>
      <c r="D31" s="66"/>
      <c r="E31" s="66" t="s">
        <v>67</v>
      </c>
      <c r="F31" s="66"/>
      <c r="G31" s="66"/>
      <c r="H31" s="66"/>
      <c r="I31" s="67">
        <f>+SUM(I14:I28)</f>
        <v>1180100</v>
      </c>
      <c r="J31" s="68"/>
    </row>
    <row r="32" spans="2:10" s="20" customFormat="1" ht="24.75" customHeight="1" thickBot="1" x14ac:dyDescent="0.35">
      <c r="B32" s="77" t="s">
        <v>20</v>
      </c>
      <c r="C32" s="73"/>
      <c r="D32" s="59"/>
      <c r="E32" s="60"/>
      <c r="F32" s="61"/>
      <c r="G32" s="62"/>
      <c r="H32" s="62"/>
      <c r="I32" s="63"/>
      <c r="J32" s="64"/>
    </row>
    <row r="33" spans="2:10" s="20" customFormat="1" ht="24.75" customHeight="1" thickBot="1" x14ac:dyDescent="0.35">
      <c r="B33" s="78"/>
      <c r="C33" s="74" t="s">
        <v>14</v>
      </c>
      <c r="D33" s="32"/>
      <c r="E33" s="36" t="s">
        <v>19</v>
      </c>
      <c r="F33" s="32"/>
      <c r="G33" s="32"/>
      <c r="H33" s="32"/>
      <c r="I33" s="33">
        <f>+SUM(I32:I32)</f>
        <v>0</v>
      </c>
      <c r="J33" s="34"/>
    </row>
    <row r="34" spans="2:10" s="20" customFormat="1" ht="24.75" customHeight="1" thickBot="1" x14ac:dyDescent="0.35">
      <c r="B34" s="79" t="s">
        <v>6</v>
      </c>
      <c r="C34" s="42"/>
      <c r="D34" s="43"/>
      <c r="E34" s="44"/>
      <c r="F34" s="44"/>
      <c r="G34" s="44"/>
      <c r="H34" s="45"/>
      <c r="I34" s="46"/>
      <c r="J34" s="47"/>
    </row>
    <row r="35" spans="2:10" s="14" customFormat="1" ht="24.75" customHeight="1" thickBot="1" x14ac:dyDescent="0.35">
      <c r="B35" s="80"/>
      <c r="C35" s="37" t="s">
        <v>14</v>
      </c>
      <c r="D35" s="38"/>
      <c r="E35" s="39" t="s">
        <v>19</v>
      </c>
      <c r="F35" s="39"/>
      <c r="G35" s="39"/>
      <c r="H35" s="39"/>
      <c r="I35" s="40">
        <f>+I34</f>
        <v>0</v>
      </c>
      <c r="J35" s="41"/>
    </row>
    <row r="36" spans="2:10" x14ac:dyDescent="0.3">
      <c r="J36" s="13"/>
    </row>
  </sheetData>
  <mergeCells count="3">
    <mergeCell ref="B32:B33"/>
    <mergeCell ref="B34:B35"/>
    <mergeCell ref="B14:B31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5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view="pageBreakPreview" topLeftCell="A7" zoomScaleNormal="100" zoomScaleSheetLayoutView="100" workbookViewId="0">
      <selection activeCell="E19" sqref="E19"/>
    </sheetView>
  </sheetViews>
  <sheetFormatPr defaultRowHeight="16.5" x14ac:dyDescent="0.3"/>
  <cols>
    <col min="1" max="1" width="0.625" customWidth="1"/>
    <col min="2" max="2" width="40.125" customWidth="1"/>
    <col min="3" max="3" width="15.5" bestFit="1" customWidth="1"/>
    <col min="4" max="4" width="15.125" customWidth="1"/>
    <col min="5" max="5" width="55.875" customWidth="1"/>
    <col min="6" max="6" width="21.625" customWidth="1"/>
    <col min="7" max="7" width="14.625" bestFit="1" customWidth="1"/>
    <col min="8" max="8" width="14.375" bestFit="1" customWidth="1"/>
    <col min="9" max="9" width="14.375" customWidth="1"/>
    <col min="10" max="10" width="12.25" customWidth="1"/>
  </cols>
  <sheetData>
    <row r="1" spans="2:12" ht="7.5" customHeight="1" x14ac:dyDescent="0.3"/>
    <row r="2" spans="2:12" ht="37.5" customHeight="1" x14ac:dyDescent="0.3">
      <c r="B2" s="19" t="s">
        <v>87</v>
      </c>
      <c r="C2" s="1"/>
      <c r="D2" s="1"/>
      <c r="E2" s="1"/>
      <c r="F2" s="1"/>
      <c r="G2" s="1"/>
      <c r="H2" s="2"/>
      <c r="I2" s="2"/>
      <c r="J2" s="2"/>
      <c r="K2" s="2"/>
    </row>
    <row r="3" spans="2:12" ht="35.25" customHeight="1" x14ac:dyDescent="0.3">
      <c r="B3" s="12" t="s">
        <v>71</v>
      </c>
      <c r="C3" s="1"/>
      <c r="D3" s="1"/>
      <c r="E3" s="1"/>
      <c r="F3" s="1"/>
      <c r="G3" s="1"/>
      <c r="H3" s="1"/>
      <c r="I3" s="1"/>
      <c r="J3" s="2"/>
      <c r="K3" s="2"/>
      <c r="L3" s="2"/>
    </row>
    <row r="4" spans="2:12" ht="8.25" customHeight="1" x14ac:dyDescent="0.3">
      <c r="B4" s="1"/>
      <c r="C4" s="1"/>
      <c r="D4" s="1"/>
      <c r="E4" s="1"/>
      <c r="F4" s="1"/>
      <c r="G4" s="1"/>
      <c r="H4" s="2"/>
      <c r="I4" s="2"/>
      <c r="J4" s="2"/>
      <c r="K4" s="2"/>
    </row>
    <row r="5" spans="2:12" ht="36" customHeight="1" x14ac:dyDescent="0.3">
      <c r="B5" s="6" t="s">
        <v>4</v>
      </c>
    </row>
    <row r="6" spans="2:12" ht="24.75" customHeight="1" x14ac:dyDescent="0.3">
      <c r="B6" s="15" t="s">
        <v>0</v>
      </c>
      <c r="C6" s="15" t="s">
        <v>1</v>
      </c>
      <c r="D6" s="16" t="s">
        <v>7</v>
      </c>
      <c r="E6" s="11"/>
      <c r="F6" s="9"/>
      <c r="G6" s="8"/>
    </row>
    <row r="7" spans="2:12" ht="24.75" customHeight="1" x14ac:dyDescent="0.3">
      <c r="B7" s="24" t="s">
        <v>2</v>
      </c>
      <c r="C7" s="24" t="s">
        <v>25</v>
      </c>
      <c r="D7" s="18">
        <f>+SUM(D8:D10)</f>
        <v>858350</v>
      </c>
      <c r="E7" s="10"/>
      <c r="F7" s="7"/>
      <c r="G7" s="7"/>
    </row>
    <row r="8" spans="2:12" ht="24.75" customHeight="1" x14ac:dyDescent="0.3">
      <c r="B8" s="24" t="s">
        <v>15</v>
      </c>
      <c r="C8" s="24" t="str">
        <f>+E26</f>
        <v>12건</v>
      </c>
      <c r="D8" s="18">
        <f>+I26</f>
        <v>858350</v>
      </c>
      <c r="E8" s="10"/>
      <c r="F8" s="7"/>
      <c r="G8" s="7"/>
    </row>
    <row r="9" spans="2:12" ht="24.75" customHeight="1" x14ac:dyDescent="0.3">
      <c r="B9" s="24" t="s">
        <v>16</v>
      </c>
      <c r="C9" s="24" t="str">
        <f>+E28</f>
        <v>0건</v>
      </c>
      <c r="D9" s="18">
        <f>+I28</f>
        <v>0</v>
      </c>
      <c r="E9" s="10"/>
      <c r="F9" s="7"/>
      <c r="G9" s="7"/>
    </row>
    <row r="10" spans="2:12" ht="24.75" customHeight="1" x14ac:dyDescent="0.3">
      <c r="B10" s="24" t="s">
        <v>6</v>
      </c>
      <c r="C10" s="24" t="s">
        <v>19</v>
      </c>
      <c r="D10" s="18">
        <f>+I30</f>
        <v>0</v>
      </c>
      <c r="E10" s="10"/>
      <c r="F10" s="7"/>
      <c r="G10" s="7"/>
    </row>
    <row r="11" spans="2:12" ht="18" customHeight="1" x14ac:dyDescent="0.3">
      <c r="B11" s="3"/>
      <c r="C11" s="4"/>
      <c r="D11" s="5"/>
      <c r="E11" s="5"/>
      <c r="F11" s="5"/>
      <c r="G11" s="5"/>
    </row>
    <row r="12" spans="2:12" ht="31.5" customHeight="1" thickBot="1" x14ac:dyDescent="0.35">
      <c r="B12" s="6" t="s">
        <v>5</v>
      </c>
    </row>
    <row r="13" spans="2:12" s="20" customFormat="1" ht="26.25" customHeight="1" thickBot="1" x14ac:dyDescent="0.35">
      <c r="B13" s="85" t="s">
        <v>8</v>
      </c>
      <c r="C13" s="30" t="s">
        <v>9</v>
      </c>
      <c r="D13" s="28" t="s">
        <v>17</v>
      </c>
      <c r="E13" s="28" t="s">
        <v>10</v>
      </c>
      <c r="F13" s="28" t="s">
        <v>11</v>
      </c>
      <c r="G13" s="28" t="s">
        <v>12</v>
      </c>
      <c r="H13" s="28" t="s">
        <v>13</v>
      </c>
      <c r="I13" s="28" t="s">
        <v>7</v>
      </c>
      <c r="J13" s="93" t="s">
        <v>18</v>
      </c>
    </row>
    <row r="14" spans="2:12" s="21" customFormat="1" ht="30" customHeight="1" x14ac:dyDescent="0.3">
      <c r="B14" s="82" t="s">
        <v>3</v>
      </c>
      <c r="C14" s="90">
        <v>44595</v>
      </c>
      <c r="D14" s="23" t="str">
        <f>++TEXT(C14,"aaaa")</f>
        <v>목요일</v>
      </c>
      <c r="E14" s="58" t="s">
        <v>72</v>
      </c>
      <c r="F14" s="29" t="s">
        <v>80</v>
      </c>
      <c r="G14" s="29" t="s">
        <v>109</v>
      </c>
      <c r="H14" s="29" t="s">
        <v>21</v>
      </c>
      <c r="I14" s="91">
        <f>5950+36500</f>
        <v>42450</v>
      </c>
      <c r="J14" s="91"/>
    </row>
    <row r="15" spans="2:12" s="21" customFormat="1" ht="30" customHeight="1" x14ac:dyDescent="0.3">
      <c r="B15" s="79"/>
      <c r="C15" s="71">
        <v>44596</v>
      </c>
      <c r="D15" s="27" t="str">
        <f t="shared" ref="D15:D23" si="0">++TEXT(C15,"aaaa")</f>
        <v>금요일</v>
      </c>
      <c r="E15" s="57" t="s">
        <v>73</v>
      </c>
      <c r="F15" s="24" t="s">
        <v>81</v>
      </c>
      <c r="G15" s="24" t="s">
        <v>110</v>
      </c>
      <c r="H15" s="24" t="s">
        <v>21</v>
      </c>
      <c r="I15" s="22">
        <v>50000</v>
      </c>
      <c r="J15" s="22"/>
    </row>
    <row r="16" spans="2:12" s="21" customFormat="1" ht="30" customHeight="1" x14ac:dyDescent="0.3">
      <c r="B16" s="79"/>
      <c r="C16" s="71">
        <v>44596</v>
      </c>
      <c r="D16" s="27" t="str">
        <f t="shared" si="0"/>
        <v>금요일</v>
      </c>
      <c r="E16" s="26" t="s">
        <v>30</v>
      </c>
      <c r="F16" s="24" t="s">
        <v>82</v>
      </c>
      <c r="G16" s="24" t="s">
        <v>111</v>
      </c>
      <c r="H16" s="24" t="s">
        <v>21</v>
      </c>
      <c r="I16" s="22">
        <v>35600</v>
      </c>
      <c r="J16" s="22"/>
    </row>
    <row r="17" spans="2:10" s="21" customFormat="1" ht="30" customHeight="1" x14ac:dyDescent="0.3">
      <c r="B17" s="79"/>
      <c r="C17" s="71">
        <v>44599</v>
      </c>
      <c r="D17" s="27" t="str">
        <f t="shared" si="0"/>
        <v>월요일</v>
      </c>
      <c r="E17" s="26" t="s">
        <v>74</v>
      </c>
      <c r="F17" s="24" t="s">
        <v>83</v>
      </c>
      <c r="G17" s="24" t="s">
        <v>110</v>
      </c>
      <c r="H17" s="24" t="s">
        <v>21</v>
      </c>
      <c r="I17" s="22">
        <v>48000</v>
      </c>
      <c r="J17" s="22"/>
    </row>
    <row r="18" spans="2:10" s="21" customFormat="1" ht="30" customHeight="1" x14ac:dyDescent="0.3">
      <c r="B18" s="79"/>
      <c r="C18" s="71">
        <v>44600</v>
      </c>
      <c r="D18" s="27" t="str">
        <f t="shared" si="0"/>
        <v>화요일</v>
      </c>
      <c r="E18" s="26" t="s">
        <v>26</v>
      </c>
      <c r="F18" s="24" t="s">
        <v>24</v>
      </c>
      <c r="G18" s="24" t="s">
        <v>112</v>
      </c>
      <c r="H18" s="24" t="s">
        <v>21</v>
      </c>
      <c r="I18" s="22">
        <v>53000</v>
      </c>
      <c r="J18" s="22"/>
    </row>
    <row r="19" spans="2:10" s="21" customFormat="1" ht="30" customHeight="1" x14ac:dyDescent="0.3">
      <c r="B19" s="79"/>
      <c r="C19" s="71">
        <v>44602</v>
      </c>
      <c r="D19" s="27" t="str">
        <f t="shared" si="0"/>
        <v>목요일</v>
      </c>
      <c r="E19" s="26" t="s">
        <v>75</v>
      </c>
      <c r="F19" s="24" t="s">
        <v>32</v>
      </c>
      <c r="G19" s="24" t="s">
        <v>109</v>
      </c>
      <c r="H19" s="24" t="s">
        <v>21</v>
      </c>
      <c r="I19" s="22">
        <v>220000</v>
      </c>
      <c r="J19" s="22"/>
    </row>
    <row r="20" spans="2:10" s="21" customFormat="1" ht="30" customHeight="1" x14ac:dyDescent="0.3">
      <c r="B20" s="79"/>
      <c r="C20" s="71">
        <v>44603</v>
      </c>
      <c r="D20" s="27" t="str">
        <f t="shared" si="0"/>
        <v>금요일</v>
      </c>
      <c r="E20" s="26" t="s">
        <v>30</v>
      </c>
      <c r="F20" s="24" t="s">
        <v>84</v>
      </c>
      <c r="G20" s="24" t="s">
        <v>111</v>
      </c>
      <c r="H20" s="24" t="s">
        <v>21</v>
      </c>
      <c r="I20" s="22">
        <v>45000</v>
      </c>
      <c r="J20" s="22"/>
    </row>
    <row r="21" spans="2:10" s="21" customFormat="1" ht="30" customHeight="1" x14ac:dyDescent="0.3">
      <c r="B21" s="79"/>
      <c r="C21" s="71">
        <v>44607</v>
      </c>
      <c r="D21" s="27" t="str">
        <f t="shared" si="0"/>
        <v>화요일</v>
      </c>
      <c r="E21" s="57" t="s">
        <v>76</v>
      </c>
      <c r="F21" s="24" t="s">
        <v>55</v>
      </c>
      <c r="G21" s="24" t="s">
        <v>111</v>
      </c>
      <c r="H21" s="24" t="s">
        <v>21</v>
      </c>
      <c r="I21" s="22">
        <v>50300</v>
      </c>
      <c r="J21" s="22"/>
    </row>
    <row r="22" spans="2:10" s="21" customFormat="1" ht="30" customHeight="1" x14ac:dyDescent="0.3">
      <c r="B22" s="79"/>
      <c r="C22" s="71">
        <v>44609</v>
      </c>
      <c r="D22" s="27" t="str">
        <f t="shared" si="0"/>
        <v>목요일</v>
      </c>
      <c r="E22" s="26" t="s">
        <v>77</v>
      </c>
      <c r="F22" s="24" t="s">
        <v>85</v>
      </c>
      <c r="G22" s="24" t="s">
        <v>113</v>
      </c>
      <c r="H22" s="24" t="s">
        <v>21</v>
      </c>
      <c r="I22" s="22">
        <v>59000</v>
      </c>
      <c r="J22" s="22"/>
    </row>
    <row r="23" spans="2:10" s="21" customFormat="1" ht="30" customHeight="1" x14ac:dyDescent="0.3">
      <c r="B23" s="79"/>
      <c r="C23" s="71">
        <v>44610</v>
      </c>
      <c r="D23" s="27" t="str">
        <f t="shared" si="0"/>
        <v>금요일</v>
      </c>
      <c r="E23" s="26" t="s">
        <v>78</v>
      </c>
      <c r="F23" s="24" t="s">
        <v>34</v>
      </c>
      <c r="G23" s="24" t="s">
        <v>112</v>
      </c>
      <c r="H23" s="24" t="s">
        <v>21</v>
      </c>
      <c r="I23" s="22">
        <v>85000</v>
      </c>
      <c r="J23" s="22"/>
    </row>
    <row r="24" spans="2:10" s="21" customFormat="1" ht="30" customHeight="1" x14ac:dyDescent="0.3">
      <c r="B24" s="81"/>
      <c r="C24" s="71">
        <v>44613</v>
      </c>
      <c r="D24" s="27" t="str">
        <f t="shared" ref="D24:D25" si="1">++TEXT(C24,"aaaa")</f>
        <v>월요일</v>
      </c>
      <c r="E24" s="26" t="s">
        <v>79</v>
      </c>
      <c r="F24" s="24" t="s">
        <v>86</v>
      </c>
      <c r="G24" s="24" t="s">
        <v>112</v>
      </c>
      <c r="H24" s="24" t="s">
        <v>21</v>
      </c>
      <c r="I24" s="22">
        <v>120000</v>
      </c>
      <c r="J24" s="22"/>
    </row>
    <row r="25" spans="2:10" s="21" customFormat="1" ht="30" customHeight="1" x14ac:dyDescent="0.3">
      <c r="B25" s="81"/>
      <c r="C25" s="71">
        <v>44617</v>
      </c>
      <c r="D25" s="27" t="str">
        <f t="shared" si="1"/>
        <v>금요일</v>
      </c>
      <c r="E25" s="26" t="s">
        <v>52</v>
      </c>
      <c r="F25" s="24" t="s">
        <v>61</v>
      </c>
      <c r="G25" s="24" t="s">
        <v>66</v>
      </c>
      <c r="H25" s="24" t="s">
        <v>21</v>
      </c>
      <c r="I25" s="22">
        <v>50000</v>
      </c>
      <c r="J25" s="22"/>
    </row>
    <row r="26" spans="2:10" s="20" customFormat="1" ht="24.75" customHeight="1" thickBot="1" x14ac:dyDescent="0.35">
      <c r="B26" s="80"/>
      <c r="C26" s="84" t="s">
        <v>14</v>
      </c>
      <c r="D26" s="54"/>
      <c r="E26" s="54" t="s">
        <v>25</v>
      </c>
      <c r="F26" s="54"/>
      <c r="G26" s="54"/>
      <c r="H26" s="54"/>
      <c r="I26" s="55">
        <f>+SUM(I14:I25)</f>
        <v>858350</v>
      </c>
      <c r="J26" s="56"/>
    </row>
    <row r="27" spans="2:10" s="20" customFormat="1" ht="24.75" customHeight="1" thickBot="1" x14ac:dyDescent="0.35">
      <c r="B27" s="77" t="s">
        <v>20</v>
      </c>
      <c r="C27" s="48"/>
      <c r="D27" s="49"/>
      <c r="E27" s="50"/>
      <c r="F27" s="51"/>
      <c r="G27" s="52"/>
      <c r="H27" s="52"/>
      <c r="I27" s="53"/>
      <c r="J27" s="35"/>
    </row>
    <row r="28" spans="2:10" s="20" customFormat="1" ht="24.75" customHeight="1" thickBot="1" x14ac:dyDescent="0.35">
      <c r="B28" s="79"/>
      <c r="C28" s="31" t="s">
        <v>14</v>
      </c>
      <c r="D28" s="32"/>
      <c r="E28" s="36" t="s">
        <v>19</v>
      </c>
      <c r="F28" s="32"/>
      <c r="G28" s="32"/>
      <c r="H28" s="32"/>
      <c r="I28" s="33">
        <f>+SUM(I27:I27)</f>
        <v>0</v>
      </c>
      <c r="J28" s="34"/>
    </row>
    <row r="29" spans="2:10" s="20" customFormat="1" ht="24.75" customHeight="1" thickBot="1" x14ac:dyDescent="0.35">
      <c r="B29" s="81" t="s">
        <v>6</v>
      </c>
      <c r="C29" s="42"/>
      <c r="D29" s="43"/>
      <c r="E29" s="44"/>
      <c r="F29" s="44"/>
      <c r="G29" s="44"/>
      <c r="H29" s="45"/>
      <c r="I29" s="46"/>
      <c r="J29" s="47"/>
    </row>
    <row r="30" spans="2:10" s="14" customFormat="1" ht="24.75" customHeight="1" thickBot="1" x14ac:dyDescent="0.35">
      <c r="B30" s="80"/>
      <c r="C30" s="37" t="s">
        <v>14</v>
      </c>
      <c r="D30" s="38"/>
      <c r="E30" s="39" t="s">
        <v>19</v>
      </c>
      <c r="F30" s="39"/>
      <c r="G30" s="39"/>
      <c r="H30" s="39"/>
      <c r="I30" s="40">
        <f>+I29</f>
        <v>0</v>
      </c>
      <c r="J30" s="41"/>
    </row>
    <row r="31" spans="2:10" x14ac:dyDescent="0.3">
      <c r="J31" s="13"/>
    </row>
  </sheetData>
  <mergeCells count="3">
    <mergeCell ref="B14:B26"/>
    <mergeCell ref="B27:B28"/>
    <mergeCell ref="B29:B30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tabSelected="1" view="pageBreakPreview" topLeftCell="A8" zoomScaleNormal="100" zoomScaleSheetLayoutView="100" workbookViewId="0">
      <selection activeCell="G29" sqref="G29"/>
    </sheetView>
  </sheetViews>
  <sheetFormatPr defaultRowHeight="16.5" x14ac:dyDescent="0.3"/>
  <cols>
    <col min="1" max="1" width="0.625" customWidth="1"/>
    <col min="2" max="2" width="40.125" customWidth="1"/>
    <col min="3" max="3" width="15.5" bestFit="1" customWidth="1"/>
    <col min="4" max="4" width="15.125" customWidth="1"/>
    <col min="5" max="5" width="55.875" customWidth="1"/>
    <col min="6" max="6" width="21.625" customWidth="1"/>
    <col min="7" max="7" width="14.625" bestFit="1" customWidth="1"/>
    <col min="8" max="8" width="14.375" bestFit="1" customWidth="1"/>
    <col min="9" max="9" width="14.375" customWidth="1"/>
    <col min="10" max="10" width="12.25" customWidth="1"/>
  </cols>
  <sheetData>
    <row r="1" spans="2:12" ht="7.5" customHeight="1" x14ac:dyDescent="0.3"/>
    <row r="2" spans="2:12" ht="37.5" customHeight="1" x14ac:dyDescent="0.3">
      <c r="B2" s="19" t="s">
        <v>88</v>
      </c>
      <c r="C2" s="1"/>
      <c r="D2" s="1"/>
      <c r="E2" s="1"/>
      <c r="F2" s="1"/>
      <c r="G2" s="1"/>
      <c r="H2" s="2"/>
      <c r="I2" s="2"/>
      <c r="J2" s="2"/>
      <c r="K2" s="2"/>
    </row>
    <row r="3" spans="2:12" ht="35.25" customHeight="1" x14ac:dyDescent="0.3">
      <c r="B3" s="12" t="s">
        <v>89</v>
      </c>
      <c r="C3" s="1"/>
      <c r="D3" s="1"/>
      <c r="E3" s="1"/>
      <c r="F3" s="1"/>
      <c r="G3" s="1"/>
      <c r="H3" s="1"/>
      <c r="I3" s="1"/>
      <c r="J3" s="2"/>
      <c r="K3" s="2"/>
      <c r="L3" s="2"/>
    </row>
    <row r="4" spans="2:12" ht="8.25" customHeight="1" x14ac:dyDescent="0.3">
      <c r="B4" s="1"/>
      <c r="C4" s="1"/>
      <c r="D4" s="1"/>
      <c r="E4" s="1"/>
      <c r="F4" s="1"/>
      <c r="G4" s="1"/>
      <c r="H4" s="2"/>
      <c r="I4" s="2"/>
      <c r="J4" s="2"/>
      <c r="K4" s="2"/>
    </row>
    <row r="5" spans="2:12" ht="36" customHeight="1" x14ac:dyDescent="0.3">
      <c r="B5" s="6" t="s">
        <v>4</v>
      </c>
    </row>
    <row r="6" spans="2:12" ht="24.75" customHeight="1" x14ac:dyDescent="0.3">
      <c r="B6" s="15" t="s">
        <v>0</v>
      </c>
      <c r="C6" s="15" t="s">
        <v>1</v>
      </c>
      <c r="D6" s="16" t="s">
        <v>7</v>
      </c>
      <c r="E6" s="11"/>
      <c r="F6" s="9"/>
      <c r="G6" s="8"/>
    </row>
    <row r="7" spans="2:12" ht="24.75" customHeight="1" x14ac:dyDescent="0.3">
      <c r="B7" s="24" t="s">
        <v>2</v>
      </c>
      <c r="C7" s="24" t="s">
        <v>35</v>
      </c>
      <c r="D7" s="18">
        <f>+SUM(D8:D10)</f>
        <v>1095600</v>
      </c>
      <c r="E7" s="10"/>
      <c r="F7" s="7"/>
      <c r="G7" s="7"/>
    </row>
    <row r="8" spans="2:12" ht="24.75" customHeight="1" x14ac:dyDescent="0.3">
      <c r="B8" s="24" t="s">
        <v>15</v>
      </c>
      <c r="C8" s="24" t="str">
        <f>+E29</f>
        <v>15건</v>
      </c>
      <c r="D8" s="18">
        <f>+I29</f>
        <v>1095600</v>
      </c>
      <c r="E8" s="10"/>
      <c r="F8" s="7"/>
      <c r="G8" s="7"/>
    </row>
    <row r="9" spans="2:12" ht="24.75" customHeight="1" x14ac:dyDescent="0.3">
      <c r="B9" s="24" t="s">
        <v>16</v>
      </c>
      <c r="C9" s="24" t="str">
        <f>+E31</f>
        <v>0건</v>
      </c>
      <c r="D9" s="18">
        <f>+I31</f>
        <v>0</v>
      </c>
      <c r="E9" s="10"/>
      <c r="F9" s="7"/>
      <c r="G9" s="7"/>
    </row>
    <row r="10" spans="2:12" ht="24.75" customHeight="1" x14ac:dyDescent="0.3">
      <c r="B10" s="24" t="s">
        <v>6</v>
      </c>
      <c r="C10" s="24" t="s">
        <v>19</v>
      </c>
      <c r="D10" s="18">
        <f>+I33</f>
        <v>0</v>
      </c>
      <c r="E10" s="10"/>
      <c r="F10" s="7"/>
      <c r="G10" s="7"/>
    </row>
    <row r="11" spans="2:12" ht="18" customHeight="1" x14ac:dyDescent="0.3">
      <c r="B11" s="3"/>
      <c r="C11" s="4"/>
      <c r="D11" s="5"/>
      <c r="E11" s="5"/>
      <c r="F11" s="5"/>
      <c r="G11" s="5"/>
    </row>
    <row r="12" spans="2:12" ht="31.5" customHeight="1" thickBot="1" x14ac:dyDescent="0.35">
      <c r="B12" s="6" t="s">
        <v>5</v>
      </c>
    </row>
    <row r="13" spans="2:12" s="20" customFormat="1" ht="26.25" customHeight="1" thickBot="1" x14ac:dyDescent="0.35">
      <c r="B13" s="75" t="s">
        <v>8</v>
      </c>
      <c r="C13" s="30" t="s">
        <v>9</v>
      </c>
      <c r="D13" s="28" t="s">
        <v>17</v>
      </c>
      <c r="E13" s="28" t="s">
        <v>10</v>
      </c>
      <c r="F13" s="28" t="s">
        <v>11</v>
      </c>
      <c r="G13" s="28" t="s">
        <v>12</v>
      </c>
      <c r="H13" s="28" t="s">
        <v>13</v>
      </c>
      <c r="I13" s="28" t="s">
        <v>7</v>
      </c>
      <c r="J13" s="70" t="s">
        <v>18</v>
      </c>
    </row>
    <row r="14" spans="2:12" s="21" customFormat="1" ht="30" customHeight="1" x14ac:dyDescent="0.3">
      <c r="B14" s="79" t="s">
        <v>3</v>
      </c>
      <c r="C14" s="90">
        <v>44622</v>
      </c>
      <c r="D14" s="23" t="str">
        <f>++TEXT(C14,"aaaa")</f>
        <v>수요일</v>
      </c>
      <c r="E14" s="58" t="s">
        <v>44</v>
      </c>
      <c r="F14" s="29" t="s">
        <v>102</v>
      </c>
      <c r="G14" s="29" t="s">
        <v>110</v>
      </c>
      <c r="H14" s="29" t="s">
        <v>21</v>
      </c>
      <c r="I14" s="91">
        <v>108000</v>
      </c>
      <c r="J14" s="69"/>
    </row>
    <row r="15" spans="2:12" s="21" customFormat="1" ht="30" customHeight="1" x14ac:dyDescent="0.3">
      <c r="B15" s="79"/>
      <c r="C15" s="71">
        <v>44623</v>
      </c>
      <c r="D15" s="27" t="str">
        <f t="shared" ref="D15:D28" si="0">++TEXT(C15,"aaaa")</f>
        <v>목요일</v>
      </c>
      <c r="E15" s="26" t="s">
        <v>77</v>
      </c>
      <c r="F15" s="24" t="s">
        <v>103</v>
      </c>
      <c r="G15" s="24" t="s">
        <v>110</v>
      </c>
      <c r="H15" s="24" t="s">
        <v>21</v>
      </c>
      <c r="I15" s="22">
        <v>130000</v>
      </c>
      <c r="J15" s="65"/>
    </row>
    <row r="16" spans="2:12" s="21" customFormat="1" ht="30" customHeight="1" x14ac:dyDescent="0.3">
      <c r="B16" s="79"/>
      <c r="C16" s="71">
        <v>44630</v>
      </c>
      <c r="D16" s="27" t="str">
        <f t="shared" si="0"/>
        <v>목요일</v>
      </c>
      <c r="E16" s="57" t="s">
        <v>90</v>
      </c>
      <c r="F16" s="24" t="s">
        <v>23</v>
      </c>
      <c r="G16" s="24" t="s">
        <v>110</v>
      </c>
      <c r="H16" s="24" t="s">
        <v>21</v>
      </c>
      <c r="I16" s="22">
        <v>54000</v>
      </c>
      <c r="J16" s="65"/>
    </row>
    <row r="17" spans="2:10" s="21" customFormat="1" ht="30" customHeight="1" x14ac:dyDescent="0.3">
      <c r="B17" s="79"/>
      <c r="C17" s="71">
        <v>44631</v>
      </c>
      <c r="D17" s="27" t="str">
        <f t="shared" si="0"/>
        <v>금요일</v>
      </c>
      <c r="E17" s="57" t="s">
        <v>91</v>
      </c>
      <c r="F17" s="24" t="s">
        <v>29</v>
      </c>
      <c r="G17" s="24" t="s">
        <v>110</v>
      </c>
      <c r="H17" s="24" t="s">
        <v>21</v>
      </c>
      <c r="I17" s="22">
        <v>31500</v>
      </c>
      <c r="J17" s="65"/>
    </row>
    <row r="18" spans="2:10" s="21" customFormat="1" ht="30" customHeight="1" x14ac:dyDescent="0.3">
      <c r="B18" s="79"/>
      <c r="C18" s="71">
        <v>44634</v>
      </c>
      <c r="D18" s="27" t="str">
        <f t="shared" si="0"/>
        <v>월요일</v>
      </c>
      <c r="E18" s="26" t="s">
        <v>92</v>
      </c>
      <c r="F18" s="24" t="s">
        <v>104</v>
      </c>
      <c r="G18" s="24" t="s">
        <v>111</v>
      </c>
      <c r="H18" s="24" t="s">
        <v>21</v>
      </c>
      <c r="I18" s="22">
        <v>29000</v>
      </c>
      <c r="J18" s="65"/>
    </row>
    <row r="19" spans="2:10" s="21" customFormat="1" ht="30" customHeight="1" x14ac:dyDescent="0.3">
      <c r="B19" s="79"/>
      <c r="C19" s="71">
        <v>44635</v>
      </c>
      <c r="D19" s="27" t="str">
        <f t="shared" si="0"/>
        <v>화요일</v>
      </c>
      <c r="E19" s="26" t="s">
        <v>93</v>
      </c>
      <c r="F19" s="24" t="s">
        <v>105</v>
      </c>
      <c r="G19" s="24" t="s">
        <v>111</v>
      </c>
      <c r="H19" s="24" t="s">
        <v>21</v>
      </c>
      <c r="I19" s="22">
        <v>102000</v>
      </c>
      <c r="J19" s="65"/>
    </row>
    <row r="20" spans="2:10" s="21" customFormat="1" ht="30" customHeight="1" x14ac:dyDescent="0.3">
      <c r="B20" s="79"/>
      <c r="C20" s="71">
        <v>44636</v>
      </c>
      <c r="D20" s="27" t="str">
        <f t="shared" si="0"/>
        <v>수요일</v>
      </c>
      <c r="E20" s="57" t="s">
        <v>94</v>
      </c>
      <c r="F20" s="24" t="s">
        <v>116</v>
      </c>
      <c r="G20" s="24" t="s">
        <v>109</v>
      </c>
      <c r="H20" s="24" t="s">
        <v>21</v>
      </c>
      <c r="I20" s="22">
        <f>180000+27000</f>
        <v>207000</v>
      </c>
      <c r="J20" s="65"/>
    </row>
    <row r="21" spans="2:10" s="21" customFormat="1" ht="30" customHeight="1" x14ac:dyDescent="0.3">
      <c r="B21" s="79"/>
      <c r="C21" s="71">
        <v>44637</v>
      </c>
      <c r="D21" s="27" t="str">
        <f t="shared" si="0"/>
        <v>목요일</v>
      </c>
      <c r="E21" s="26" t="s">
        <v>75</v>
      </c>
      <c r="F21" s="24" t="s">
        <v>115</v>
      </c>
      <c r="G21" s="24" t="s">
        <v>112</v>
      </c>
      <c r="H21" s="24" t="s">
        <v>21</v>
      </c>
      <c r="I21" s="22">
        <f>44000+40000+38500</f>
        <v>122500</v>
      </c>
      <c r="J21" s="65"/>
    </row>
    <row r="22" spans="2:10" s="21" customFormat="1" ht="30" customHeight="1" x14ac:dyDescent="0.3">
      <c r="B22" s="79"/>
      <c r="C22" s="71">
        <v>44638</v>
      </c>
      <c r="D22" s="27" t="str">
        <f t="shared" si="0"/>
        <v>금요일</v>
      </c>
      <c r="E22" s="26" t="s">
        <v>95</v>
      </c>
      <c r="F22" s="24" t="s">
        <v>106</v>
      </c>
      <c r="G22" s="24" t="s">
        <v>111</v>
      </c>
      <c r="H22" s="24" t="s">
        <v>21</v>
      </c>
      <c r="I22" s="22">
        <v>32000</v>
      </c>
      <c r="J22" s="65"/>
    </row>
    <row r="23" spans="2:10" s="21" customFormat="1" ht="30" customHeight="1" x14ac:dyDescent="0.3">
      <c r="B23" s="79"/>
      <c r="C23" s="71">
        <v>44641</v>
      </c>
      <c r="D23" s="27" t="str">
        <f t="shared" si="0"/>
        <v>월요일</v>
      </c>
      <c r="E23" s="26" t="s">
        <v>96</v>
      </c>
      <c r="F23" s="24" t="s">
        <v>107</v>
      </c>
      <c r="G23" s="24" t="s">
        <v>111</v>
      </c>
      <c r="H23" s="24" t="s">
        <v>21</v>
      </c>
      <c r="I23" s="22">
        <v>47000</v>
      </c>
      <c r="J23" s="65"/>
    </row>
    <row r="24" spans="2:10" s="21" customFormat="1" ht="30" customHeight="1" x14ac:dyDescent="0.3">
      <c r="B24" s="79"/>
      <c r="C24" s="71">
        <v>44642</v>
      </c>
      <c r="D24" s="27" t="str">
        <f t="shared" si="0"/>
        <v>화요일</v>
      </c>
      <c r="E24" s="26" t="s">
        <v>97</v>
      </c>
      <c r="F24" s="24" t="s">
        <v>108</v>
      </c>
      <c r="G24" s="24" t="s">
        <v>110</v>
      </c>
      <c r="H24" s="24" t="s">
        <v>21</v>
      </c>
      <c r="I24" s="22">
        <v>63900</v>
      </c>
      <c r="J24" s="65"/>
    </row>
    <row r="25" spans="2:10" s="21" customFormat="1" ht="30" customHeight="1" x14ac:dyDescent="0.3">
      <c r="B25" s="79"/>
      <c r="C25" s="71">
        <v>44643</v>
      </c>
      <c r="D25" s="27" t="str">
        <f t="shared" si="0"/>
        <v>수요일</v>
      </c>
      <c r="E25" s="26" t="s">
        <v>98</v>
      </c>
      <c r="F25" s="24" t="s">
        <v>117</v>
      </c>
      <c r="G25" s="24" t="s">
        <v>112</v>
      </c>
      <c r="H25" s="24" t="s">
        <v>21</v>
      </c>
      <c r="I25" s="22">
        <f>23500+106000+39200</f>
        <v>168700</v>
      </c>
      <c r="J25" s="65"/>
    </row>
    <row r="26" spans="2:10" s="21" customFormat="1" ht="30" customHeight="1" x14ac:dyDescent="0.3">
      <c r="B26" s="79"/>
      <c r="C26" s="71">
        <v>44644</v>
      </c>
      <c r="D26" s="27" t="str">
        <f t="shared" si="0"/>
        <v>목요일</v>
      </c>
      <c r="E26" s="26" t="s">
        <v>99</v>
      </c>
      <c r="F26" s="24" t="s">
        <v>114</v>
      </c>
      <c r="G26" s="24" t="s">
        <v>110</v>
      </c>
      <c r="H26" s="24" t="s">
        <v>21</v>
      </c>
      <c r="I26" s="22">
        <f>28000+38000</f>
        <v>66000</v>
      </c>
      <c r="J26" s="65"/>
    </row>
    <row r="27" spans="2:10" s="21" customFormat="1" ht="30" customHeight="1" x14ac:dyDescent="0.3">
      <c r="B27" s="79"/>
      <c r="C27" s="71">
        <v>44645</v>
      </c>
      <c r="D27" s="27" t="str">
        <f t="shared" si="0"/>
        <v>금요일</v>
      </c>
      <c r="E27" s="26" t="s">
        <v>100</v>
      </c>
      <c r="F27" s="24" t="s">
        <v>22</v>
      </c>
      <c r="G27" s="24" t="s">
        <v>110</v>
      </c>
      <c r="H27" s="24" t="s">
        <v>21</v>
      </c>
      <c r="I27" s="22">
        <v>40000</v>
      </c>
      <c r="J27" s="65"/>
    </row>
    <row r="28" spans="2:10" s="21" customFormat="1" ht="30" customHeight="1" x14ac:dyDescent="0.3">
      <c r="B28" s="79"/>
      <c r="C28" s="71">
        <v>44649</v>
      </c>
      <c r="D28" s="27" t="str">
        <f t="shared" si="0"/>
        <v>화요일</v>
      </c>
      <c r="E28" s="26" t="s">
        <v>101</v>
      </c>
      <c r="F28" s="24" t="s">
        <v>29</v>
      </c>
      <c r="G28" s="24" t="s">
        <v>110</v>
      </c>
      <c r="H28" s="24" t="s">
        <v>21</v>
      </c>
      <c r="I28" s="22">
        <v>31000</v>
      </c>
      <c r="J28" s="65"/>
    </row>
    <row r="29" spans="2:10" s="20" customFormat="1" ht="24.75" customHeight="1" x14ac:dyDescent="0.3">
      <c r="B29" s="81"/>
      <c r="C29" s="88" t="s">
        <v>14</v>
      </c>
      <c r="D29" s="86"/>
      <c r="E29" s="86" t="s">
        <v>35</v>
      </c>
      <c r="F29" s="86"/>
      <c r="G29" s="86"/>
      <c r="H29" s="86"/>
      <c r="I29" s="87">
        <f>+SUM(I14:I25)</f>
        <v>1095600</v>
      </c>
      <c r="J29" s="89"/>
    </row>
    <row r="30" spans="2:10" s="20" customFormat="1" ht="24.75" customHeight="1" thickBot="1" x14ac:dyDescent="0.35">
      <c r="B30" s="83" t="s">
        <v>20</v>
      </c>
      <c r="C30" s="73"/>
      <c r="D30" s="59"/>
      <c r="E30" s="60"/>
      <c r="F30" s="61"/>
      <c r="G30" s="62"/>
      <c r="H30" s="62"/>
      <c r="I30" s="63"/>
      <c r="J30" s="64"/>
    </row>
    <row r="31" spans="2:10" s="20" customFormat="1" ht="24.75" customHeight="1" thickBot="1" x14ac:dyDescent="0.35">
      <c r="B31" s="78"/>
      <c r="C31" s="74" t="s">
        <v>14</v>
      </c>
      <c r="D31" s="32"/>
      <c r="E31" s="36" t="s">
        <v>19</v>
      </c>
      <c r="F31" s="32"/>
      <c r="G31" s="32"/>
      <c r="H31" s="32"/>
      <c r="I31" s="33">
        <f>+SUM(I30:I30)</f>
        <v>0</v>
      </c>
      <c r="J31" s="34"/>
    </row>
    <row r="32" spans="2:10" s="20" customFormat="1" ht="24.75" customHeight="1" thickBot="1" x14ac:dyDescent="0.35">
      <c r="B32" s="79" t="s">
        <v>6</v>
      </c>
      <c r="C32" s="42"/>
      <c r="D32" s="43"/>
      <c r="E32" s="44"/>
      <c r="F32" s="44"/>
      <c r="G32" s="44"/>
      <c r="H32" s="45"/>
      <c r="I32" s="46"/>
      <c r="J32" s="47"/>
    </row>
    <row r="33" spans="2:10" s="14" customFormat="1" ht="24.75" customHeight="1" thickBot="1" x14ac:dyDescent="0.35">
      <c r="B33" s="80"/>
      <c r="C33" s="37" t="s">
        <v>14</v>
      </c>
      <c r="D33" s="38"/>
      <c r="E33" s="39" t="s">
        <v>19</v>
      </c>
      <c r="F33" s="39"/>
      <c r="G33" s="39"/>
      <c r="H33" s="39"/>
      <c r="I33" s="40">
        <f>+I32</f>
        <v>0</v>
      </c>
      <c r="J33" s="41"/>
    </row>
    <row r="34" spans="2:10" x14ac:dyDescent="0.3">
      <c r="J34" s="13"/>
    </row>
  </sheetData>
  <mergeCells count="3">
    <mergeCell ref="B14:B29"/>
    <mergeCell ref="B30:B31"/>
    <mergeCell ref="B32:B33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2022년 1월</vt:lpstr>
      <vt:lpstr>2022년 2월</vt:lpstr>
      <vt:lpstr>2022년 3월</vt:lpstr>
      <vt:lpstr>'2022년 1월'!Print_Area</vt:lpstr>
      <vt:lpstr>'2022년 2월'!Print_Area</vt:lpstr>
      <vt:lpstr>'2022년 3월'!Print_Area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장동희 (기획조정팀)</cp:lastModifiedBy>
  <cp:lastPrinted>2018-04-02T00:32:22Z</cp:lastPrinted>
  <dcterms:created xsi:type="dcterms:W3CDTF">2014-06-16T06:23:11Z</dcterms:created>
  <dcterms:modified xsi:type="dcterms:W3CDTF">2022-04-08T07:03:10Z</dcterms:modified>
</cp:coreProperties>
</file>